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81" windowWidth="1980" windowHeight="12990" activeTab="0"/>
  </bookViews>
  <sheets>
    <sheet name="Overzicht" sheetId="1" r:id="rId1"/>
    <sheet name="MC antwoorden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<sst xmlns="http://schemas.openxmlformats.org/spreadsheetml/2006/main" count="51" uniqueCount="51">
  <si>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Evaluatie Compliance &amp; Integriteit Management</t>
  </si>
  <si>
    <t>gem.</t>
  </si>
  <si>
    <t>st.dev.</t>
  </si>
  <si>
    <t>Opmerkingen</t>
  </si>
  <si>
    <t>missing</t>
  </si>
  <si>
    <t>n.v.t.</t>
  </si>
  <si>
    <t>1.2 Tijdens de colleges werd duidelijk verband gelegd tussen theorie en praktijk:</t>
  </si>
  <si>
    <t xml:space="preserve">1.3 De opbouw van de colleges was duidelijk en logisch: </t>
  </si>
  <si>
    <t>1.4 De colleges sloten goed aan op de voor te bereiden stof:</t>
  </si>
  <si>
    <t>1.5 In hoeverre bent u tevreden over de actualiteit van de behandelde stof?</t>
  </si>
  <si>
    <t>1.6 Hoe beoordeelt u de verstrekte documentatie?</t>
  </si>
  <si>
    <t>1.7 Wat is uw totaaloordeel van de colleges?</t>
  </si>
  <si>
    <t>1. Opzet en inhoud van het college</t>
  </si>
  <si>
    <t>2.1 De structuur en samenhang van de colleges is door de docenten helder uiteengezet:</t>
  </si>
  <si>
    <t>2.2 De uitleg van de docenten tijdens de colleges was helder en duidelijk:</t>
  </si>
  <si>
    <t>2.4 Wat is uw totaaloordeel over de docenten?</t>
  </si>
  <si>
    <t>3. Vragen over de docenten individueel</t>
  </si>
  <si>
    <t>3.1.1. Inhoudelijk?</t>
  </si>
  <si>
    <t>3.1.2. Qua presentatie?</t>
  </si>
  <si>
    <t>2. Docenten Algemeen</t>
  </si>
  <si>
    <t>Opdracht (indien van toepassing)</t>
  </si>
  <si>
    <t xml:space="preserve">Aantal respondenten: </t>
  </si>
  <si>
    <t>3.1. Hoe beoordeelt u het docentschap van</t>
  </si>
  <si>
    <t>2.3 De docenten gingen voldoende in op vragen en opmerkingen van studenten:</t>
  </si>
  <si>
    <t xml:space="preserve">COLLEGES: </t>
  </si>
  <si>
    <t>1.1 De colleges bevatten veel onderdelen die voor mij uitbreiding van mijn kennis tot gevolg hebben gehad:</t>
  </si>
  <si>
    <t>4. Het uitwerken van cases heeft een grote toegevoegde waarde:</t>
  </si>
  <si>
    <t>5. De cases sloten goed aan op de theorie die tijdens de colleges aan de orde was gekomen: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</si>
  <si>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</si>
  <si>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</si>
  <si>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</si>
  <si>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</si>
  <si>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</si>
  <si>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</si>
  <si>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</si>
  <si>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</si>
  <si>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</si>
  <si>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</si>
  <si>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</si>
  <si>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3.1.1</t>
  </si>
  <si>
    <t>3.1.2</t>
  </si>
  <si>
    <t>4.0</t>
  </si>
  <si>
    <t>5.0</t>
  </si>
  <si>
    <t>0 = missing</t>
  </si>
  <si>
    <t>6 = n.v.t.</t>
  </si>
  <si>
    <t>LG XIII, Blok I, Vaardigheden - Het conditioneren van gedrag</t>
  </si>
  <si>
    <t>Dr. M.M. Rietdijk</t>
  </si>
  <si>
    <t>Super! Stof tot nadenken</t>
  </si>
  <si>
    <t xml:space="preserve">Beste college tot nu toe. </t>
  </si>
  <si>
    <t xml:space="preserve">Veel van opgestoken, in de praktijk toepasbaar. </t>
  </si>
  <si>
    <t>Interactief gedeelte = superleuk! Moeten we vaker doen in colleges :-)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</si>
</sst>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0.00.00.000"/>
    <numFmt numFmtId="173" formatCode="0.0"/>
    <numFmt numFmtId="174" formatCode="[$-413]dddd\ d\ mmmm\ yyyy"/>
    <numFmt numFmtId="175" formatCode="[$-F800]dddd\,\ mmmm\ dd\,\ yyyy"/>
    <numFmt numFmtId="176" formatCode="[$-413]d\ mmmm\ 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Border="1" applyAlignment="1">
      <alignment wrapText="1"/>
    </xf>
    <xf numFmtId="0" fontId="39" fillId="0" borderId="14" xfId="0" applyFont="1" applyBorder="1" applyAlignment="1">
      <alignment/>
    </xf>
    <xf numFmtId="0" fontId="39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7" fillId="0" borderId="13" xfId="0" applyFont="1" applyBorder="1" applyAlignment="1">
      <alignment/>
    </xf>
    <xf numFmtId="173" fontId="0" fillId="0" borderId="15" xfId="0" applyNumberFormat="1" applyBorder="1" applyAlignment="1">
      <alignment horizontal="right"/>
    </xf>
    <xf numFmtId="0" fontId="3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173" fontId="0" fillId="0" borderId="15" xfId="0" applyNumberFormat="1" applyBorder="1" applyAlignment="1" quotePrefix="1">
      <alignment horizontal="right"/>
    </xf>
    <xf numFmtId="2" fontId="0" fillId="0" borderId="15" xfId="0" applyNumberFormat="1" applyBorder="1" applyAlignment="1">
      <alignment horizontal="right"/>
    </xf>
    <xf numFmtId="0" fontId="37" fillId="0" borderId="15" xfId="0" applyFont="1" applyBorder="1" applyAlignment="1">
      <alignment horizontal="right"/>
    </xf>
    <xf numFmtId="173" fontId="37" fillId="0" borderId="15" xfId="0" applyNumberFormat="1" applyFont="1" applyBorder="1" applyAlignment="1" quotePrefix="1">
      <alignment horizontal="right"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37" fillId="0" borderId="15" xfId="0" applyNumberFormat="1" applyFont="1" applyBorder="1" applyAlignment="1">
      <alignment horizontal="right"/>
    </xf>
    <xf numFmtId="49" fontId="37" fillId="0" borderId="15" xfId="0" applyNumberFormat="1" applyFont="1" applyBorder="1" applyAlignment="1">
      <alignment horizontal="right"/>
    </xf>
    <xf numFmtId="176" fontId="37" fillId="0" borderId="0" xfId="0" applyNumberFormat="1" applyFont="1" applyAlignment="1">
      <alignment/>
    </xf>
    <xf numFmtId="0" fontId="0" fillId="0" borderId="15" xfId="0" applyBorder="1" applyAlignment="1">
      <alignment horizontal="left"/>
    </xf>
    <xf numFmtId="0" fontId="0" fillId="0" borderId="13" xfId="0" applyBorder="1" applyAlignment="1" quotePrefix="1">
      <alignment/>
    </xf>
    <xf numFmtId="0" fontId="37" fillId="0" borderId="12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L40" sqref="L40"/>
    </sheetView>
  </sheetViews>
  <sheetFormatPr defaultColWidth="9.140625" defaultRowHeight="15"/>
  <cols>
    <col min="1" max="1" width="10.7109375" style="0" customWidth="1"/>
    <col min="2" max="2" width="25.421875" style="0" bestFit="1" customWidth="1"/>
    <col min="4" max="4" width="38.28125" style="0" customWidth="1"/>
    <col min="5" max="5" width="5.7109375" style="16" customWidth="1"/>
    <col min="6" max="6" width="4.8515625" style="16" customWidth="1"/>
    <col min="7" max="8" width="5.421875" style="16" customWidth="1"/>
    <col min="9" max="9" width="4.421875" style="16" customWidth="1"/>
    <col min="10" max="10" width="5.421875" style="16" customWidth="1"/>
    <col min="11" max="11" width="7.7109375" style="16" customWidth="1"/>
    <col min="12" max="12" width="9.140625" style="16" customWidth="1"/>
    <col min="13" max="13" width="9.140625" style="16" hidden="1" customWidth="1"/>
  </cols>
  <sheetData>
    <row r="1" spans="1:13" s="1" customFormat="1" ht="15.75">
      <c r="A1" s="1" t="s">
        <v>0</v>
      </c>
      <c r="E1" s="15"/>
      <c r="F1" s="15"/>
      <c r="G1" s="15"/>
      <c r="H1" s="15"/>
      <c r="I1" s="15"/>
      <c r="J1" s="15"/>
      <c r="K1" s="15"/>
      <c r="L1" s="15"/>
      <c r="M1" s="15"/>
    </row>
    <row r="3" spans="1:2" ht="15">
      <c r="A3" s="2" t="s">
        <v>24</v>
      </c>
      <c r="B3" s="2" t="s">
        <v>45</v>
      </c>
    </row>
    <row r="4" spans="2:3" ht="15">
      <c r="B4" s="28">
        <v>43059</v>
      </c>
      <c r="C4" s="22"/>
    </row>
    <row r="6" spans="1:4" ht="17.25" customHeight="1">
      <c r="A6" t="s">
        <v>21</v>
      </c>
      <c r="C6" s="29">
        <v>14</v>
      </c>
      <c r="D6" s="22"/>
    </row>
    <row r="7" spans="3:13" ht="16.5" customHeight="1">
      <c r="C7" s="22"/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 t="s">
        <v>5</v>
      </c>
      <c r="K7" s="26" t="s">
        <v>4</v>
      </c>
      <c r="L7" s="27" t="s">
        <v>1</v>
      </c>
      <c r="M7" s="20" t="s">
        <v>2</v>
      </c>
    </row>
    <row r="8" spans="1:13" ht="15.75">
      <c r="A8" s="10" t="s">
        <v>12</v>
      </c>
      <c r="B8" s="3"/>
      <c r="C8" s="3"/>
      <c r="D8" s="4"/>
      <c r="E8" s="17"/>
      <c r="F8" s="17"/>
      <c r="G8" s="17"/>
      <c r="H8" s="17"/>
      <c r="I8" s="17"/>
      <c r="J8" s="17"/>
      <c r="K8" s="17"/>
      <c r="L8" s="18"/>
      <c r="M8" s="17"/>
    </row>
    <row r="9" spans="1:13" ht="31.5" customHeight="1">
      <c r="A9" s="38" t="s">
        <v>25</v>
      </c>
      <c r="B9" s="39"/>
      <c r="C9" s="39"/>
      <c r="D9" s="40"/>
      <c r="E9" s="17">
        <f>COUNTIF('MC antwoorden'!2:2,1)</f>
        <v>0</v>
      </c>
      <c r="F9" s="17">
        <f>COUNTIF('MC antwoorden'!2:2,2)</f>
        <v>0</v>
      </c>
      <c r="G9" s="17">
        <f>COUNTIF('MC antwoorden'!2:2,3)</f>
        <v>0</v>
      </c>
      <c r="H9" s="17">
        <f>COUNTIF('MC antwoorden'!2:2,4)</f>
        <v>5</v>
      </c>
      <c r="I9" s="17">
        <f>COUNTIF('MC antwoorden'!2:2,5)</f>
        <v>9</v>
      </c>
      <c r="J9" s="17">
        <f>COUNTIF('MC antwoorden'!2:2,6)</f>
        <v>0</v>
      </c>
      <c r="K9" s="17">
        <f>C6-SUM(E9:J9)</f>
        <v>0</v>
      </c>
      <c r="L9" s="18">
        <f>+(((E9*$E$7)+(F9*$F$7)+(G9*$G$7)+(H9*$H$7)+(I9*$I$7))/(E9+F9+G9+H9+I9))</f>
        <v>4.642857142857143</v>
      </c>
      <c r="M9" s="19">
        <f>STDEV('MC antwoorden'!B2:AF2)</f>
        <v>0.4972451580988475</v>
      </c>
    </row>
    <row r="10" spans="1:13" ht="18" customHeight="1">
      <c r="A10" s="34" t="s">
        <v>6</v>
      </c>
      <c r="B10" s="35"/>
      <c r="C10" s="35"/>
      <c r="D10" s="36"/>
      <c r="E10" s="17">
        <f>COUNTIF('MC antwoorden'!3:3,1)</f>
        <v>0</v>
      </c>
      <c r="F10" s="17">
        <f>COUNTIF('MC antwoorden'!3:3,2)</f>
        <v>0</v>
      </c>
      <c r="G10" s="17">
        <f>COUNTIF('MC antwoorden'!3:3,3)</f>
        <v>1</v>
      </c>
      <c r="H10" s="17">
        <f>COUNTIF('MC antwoorden'!3:3,4)</f>
        <v>8</v>
      </c>
      <c r="I10" s="17">
        <f>COUNTIF('MC antwoorden'!3:3,5)</f>
        <v>5</v>
      </c>
      <c r="J10" s="17">
        <f>COUNTIF('MC antwoorden'!3:3,6)</f>
        <v>0</v>
      </c>
      <c r="K10" s="17">
        <f>C6-SUM(E10:J10)</f>
        <v>0</v>
      </c>
      <c r="L10" s="18">
        <f aca="true" t="shared" si="0" ref="L10:L15">+(((E10*$E$7)+(F10*$F$7)+(G10*$G$7)+(H10*$H$7)+(I10*$I$7))/(E10+F10+G10+H10+I10))</f>
        <v>4.285714285714286</v>
      </c>
      <c r="M10" s="19">
        <f>STDEV('MC antwoorden'!B3:AF3)</f>
        <v>0.611249845502125</v>
      </c>
    </row>
    <row r="11" spans="1:13" ht="15" customHeight="1">
      <c r="A11" s="5" t="s">
        <v>7</v>
      </c>
      <c r="B11" s="6"/>
      <c r="C11" s="6"/>
      <c r="D11" s="7"/>
      <c r="E11" s="17">
        <f>COUNTIF('MC antwoorden'!4:4,1)</f>
        <v>0</v>
      </c>
      <c r="F11" s="17">
        <f>COUNTIF('MC antwoorden'!4:4,2)</f>
        <v>0</v>
      </c>
      <c r="G11" s="17">
        <f>COUNTIF('MC antwoorden'!4:4,3)</f>
        <v>1</v>
      </c>
      <c r="H11" s="17">
        <f>COUNTIF('MC antwoorden'!4:4,4)</f>
        <v>6</v>
      </c>
      <c r="I11" s="17">
        <f>COUNTIF('MC antwoorden'!4:4,5)</f>
        <v>7</v>
      </c>
      <c r="J11" s="17">
        <f>COUNTIF('MC antwoorden'!4:4,6)</f>
        <v>0</v>
      </c>
      <c r="K11" s="17">
        <f>C6-SUM(E11:J11)</f>
        <v>0</v>
      </c>
      <c r="L11" s="18">
        <f t="shared" si="0"/>
        <v>4.428571428571429</v>
      </c>
      <c r="M11" s="19">
        <f>STDEV('MC antwoorden'!B4:AF4)</f>
        <v>0.6462061726588649</v>
      </c>
    </row>
    <row r="12" spans="1:13" ht="15" customHeight="1">
      <c r="A12" s="34" t="s">
        <v>8</v>
      </c>
      <c r="B12" s="35"/>
      <c r="C12" s="35"/>
      <c r="D12" s="36"/>
      <c r="E12" s="17">
        <f>COUNTIF('MC antwoorden'!5:5,1)</f>
        <v>0</v>
      </c>
      <c r="F12" s="17">
        <f>COUNTIF('MC antwoorden'!5:5,2)</f>
        <v>0</v>
      </c>
      <c r="G12" s="17">
        <f>COUNTIF('MC antwoorden'!5:5,3)</f>
        <v>0</v>
      </c>
      <c r="H12" s="17">
        <f>COUNTIF('MC antwoorden'!5:5,4)</f>
        <v>6</v>
      </c>
      <c r="I12" s="17">
        <f>COUNTIF('MC antwoorden'!5:5,5)</f>
        <v>8</v>
      </c>
      <c r="J12" s="17">
        <f>COUNTIF('MC antwoorden'!5:5,6)</f>
        <v>0</v>
      </c>
      <c r="K12" s="17">
        <f>C6-SUM(E12:J12)</f>
        <v>0</v>
      </c>
      <c r="L12" s="18">
        <f t="shared" si="0"/>
        <v>4.571428571428571</v>
      </c>
      <c r="M12" s="19">
        <f>STDEV('MC antwoorden'!B5:AF5)</f>
        <v>0.5135525910130967</v>
      </c>
    </row>
    <row r="13" spans="1:13" ht="15">
      <c r="A13" s="34" t="s">
        <v>9</v>
      </c>
      <c r="B13" s="35"/>
      <c r="C13" s="35"/>
      <c r="D13" s="36"/>
      <c r="E13" s="17">
        <f>COUNTIF('MC antwoorden'!6:6,1)</f>
        <v>0</v>
      </c>
      <c r="F13" s="17">
        <f>COUNTIF('MC antwoorden'!6:6,2)</f>
        <v>0</v>
      </c>
      <c r="G13" s="17">
        <f>COUNTIF('MC antwoorden'!6:6,3)</f>
        <v>1</v>
      </c>
      <c r="H13" s="17">
        <f>COUNTIF('MC antwoorden'!6:6,4)</f>
        <v>6</v>
      </c>
      <c r="I13" s="17">
        <f>COUNTIF('MC antwoorden'!6:6,5)</f>
        <v>7</v>
      </c>
      <c r="J13" s="17">
        <f>COUNTIF('MC antwoorden'!6:6,6)</f>
        <v>0</v>
      </c>
      <c r="K13" s="17">
        <f>C6-SUM(E13:J13)</f>
        <v>0</v>
      </c>
      <c r="L13" s="18">
        <f t="shared" si="0"/>
        <v>4.428571428571429</v>
      </c>
      <c r="M13" s="19">
        <f>STDEV('MC antwoorden'!B6:AF6)</f>
        <v>0.6462061726588649</v>
      </c>
    </row>
    <row r="14" spans="1:13" ht="15">
      <c r="A14" s="34" t="s">
        <v>10</v>
      </c>
      <c r="B14" s="35"/>
      <c r="C14" s="35"/>
      <c r="D14" s="36"/>
      <c r="E14" s="17">
        <f>COUNTIF('MC antwoorden'!7:7,1)</f>
        <v>0</v>
      </c>
      <c r="F14" s="17">
        <f>COUNTIF('MC antwoorden'!7:7,2)</f>
        <v>1</v>
      </c>
      <c r="G14" s="17">
        <f>COUNTIF('MC antwoorden'!7:7,3)</f>
        <v>2</v>
      </c>
      <c r="H14" s="17">
        <f>COUNTIF('MC antwoorden'!7:7,4)</f>
        <v>6</v>
      </c>
      <c r="I14" s="17">
        <f>COUNTIF('MC antwoorden'!7:7,5)</f>
        <v>5</v>
      </c>
      <c r="J14" s="17">
        <f>COUNTIF('MC antwoorden'!7:7,6)</f>
        <v>0</v>
      </c>
      <c r="K14" s="17">
        <f>C6-SUM(E14:J14)</f>
        <v>0</v>
      </c>
      <c r="L14" s="18">
        <f t="shared" si="0"/>
        <v>4.071428571428571</v>
      </c>
      <c r="M14" s="19">
        <f>STDEV('MC antwoorden'!B7:AF7)</f>
        <v>0.9168747682531894</v>
      </c>
    </row>
    <row r="15" spans="1:13" ht="16.5" customHeight="1">
      <c r="A15" s="31" t="s">
        <v>11</v>
      </c>
      <c r="B15" s="32"/>
      <c r="C15" s="32"/>
      <c r="D15" s="33"/>
      <c r="E15" s="20">
        <f>COUNTIF('MC antwoorden'!8:8,1)</f>
        <v>0</v>
      </c>
      <c r="F15" s="20">
        <f>COUNTIF('MC antwoorden'!8:8,2)</f>
        <v>0</v>
      </c>
      <c r="G15" s="20">
        <f>COUNTIF('MC antwoorden'!8:8,3)</f>
        <v>0</v>
      </c>
      <c r="H15" s="20">
        <f>COUNTIF('MC antwoorden'!8:8,4)</f>
        <v>5</v>
      </c>
      <c r="I15" s="20">
        <f>COUNTIF('MC antwoorden'!8:8,5)</f>
        <v>9</v>
      </c>
      <c r="J15" s="20">
        <f>COUNTIF('MC antwoorden'!8:8,6)</f>
        <v>0</v>
      </c>
      <c r="K15" s="20">
        <f>C6-SUM(E15:J15)</f>
        <v>0</v>
      </c>
      <c r="L15" s="21">
        <f t="shared" si="0"/>
        <v>4.642857142857143</v>
      </c>
      <c r="M15" s="19">
        <f>STDEV('MC antwoorden'!B8:AF8)</f>
        <v>0.4972451580988475</v>
      </c>
    </row>
    <row r="16" spans="1:13" ht="15" customHeight="1">
      <c r="A16" s="9"/>
      <c r="B16" s="6"/>
      <c r="C16" s="6"/>
      <c r="D16" s="7"/>
      <c r="E16" s="17"/>
      <c r="F16" s="17"/>
      <c r="G16" s="17"/>
      <c r="H16" s="17"/>
      <c r="I16" s="17"/>
      <c r="J16" s="17"/>
      <c r="K16" s="17"/>
      <c r="L16" s="14"/>
      <c r="M16" s="19"/>
    </row>
    <row r="17" spans="1:13" ht="19.5" customHeight="1">
      <c r="A17" s="11" t="s">
        <v>19</v>
      </c>
      <c r="B17" s="6"/>
      <c r="C17" s="6"/>
      <c r="D17" s="7"/>
      <c r="E17" s="17"/>
      <c r="F17" s="17"/>
      <c r="G17" s="17"/>
      <c r="H17" s="17"/>
      <c r="I17" s="17"/>
      <c r="J17" s="17"/>
      <c r="K17" s="17"/>
      <c r="L17" s="14"/>
      <c r="M17" s="19"/>
    </row>
    <row r="18" spans="1:13" ht="27.75" customHeight="1">
      <c r="A18" s="34" t="s">
        <v>13</v>
      </c>
      <c r="B18" s="35"/>
      <c r="C18" s="35"/>
      <c r="D18" s="36"/>
      <c r="E18" s="17">
        <f>COUNTIF('MC antwoorden'!9:9,1)</f>
        <v>0</v>
      </c>
      <c r="F18" s="17">
        <f>COUNTIF('MC antwoorden'!9:9,2)</f>
        <v>0</v>
      </c>
      <c r="G18" s="17">
        <f>COUNTIF('MC antwoorden'!9:9,3)</f>
        <v>0</v>
      </c>
      <c r="H18" s="17">
        <f>COUNTIF('MC antwoorden'!9:9,4)</f>
        <v>6</v>
      </c>
      <c r="I18" s="17">
        <f>COUNTIF('MC antwoorden'!9:9,5)</f>
        <v>8</v>
      </c>
      <c r="J18" s="17">
        <f>COUNTIF('MC antwoorden'!9:9,6)</f>
        <v>0</v>
      </c>
      <c r="K18" s="17">
        <f>C6-SUM(E18:J18)</f>
        <v>0</v>
      </c>
      <c r="L18" s="18">
        <f>+(((E18*$E$7)+(F18*$F$7)+(G18*$G$7)+(H18*$H$7)+(I18*$I$7))/(E18+F18+G18+H18+I18))</f>
        <v>4.571428571428571</v>
      </c>
      <c r="M18" s="19">
        <f>STDEV('MC antwoorden'!B9:AF9)</f>
        <v>0.5135525910130967</v>
      </c>
    </row>
    <row r="19" spans="1:13" ht="15">
      <c r="A19" s="34" t="s">
        <v>14</v>
      </c>
      <c r="B19" s="35"/>
      <c r="C19" s="35"/>
      <c r="D19" s="36"/>
      <c r="E19" s="17">
        <f>COUNTIF('MC antwoorden'!10:10,1)</f>
        <v>0</v>
      </c>
      <c r="F19" s="17">
        <f>COUNTIF('MC antwoorden'!10:10,2)</f>
        <v>0</v>
      </c>
      <c r="G19" s="17">
        <f>COUNTIF('MC antwoorden'!10:10,3)</f>
        <v>0</v>
      </c>
      <c r="H19" s="17">
        <f>COUNTIF('MC antwoorden'!10:10,4)</f>
        <v>6</v>
      </c>
      <c r="I19" s="17">
        <f>COUNTIF('MC antwoorden'!10:10,5)</f>
        <v>8</v>
      </c>
      <c r="J19" s="17">
        <f>COUNTIF('MC antwoorden'!10:10,6)</f>
        <v>0</v>
      </c>
      <c r="K19" s="17">
        <f>C6-SUM(E19:J19)</f>
        <v>0</v>
      </c>
      <c r="L19" s="18">
        <f>+(((E19*$E$7)+(F19*$F$7)+(G19*$G$7)+(H19*$H$7)+(I19*$I$7))/(E19+F19+G19+H19+I19))</f>
        <v>4.571428571428571</v>
      </c>
      <c r="M19" s="19">
        <f>STDEV('MC antwoorden'!B10:AF10)</f>
        <v>0.5135525910130967</v>
      </c>
    </row>
    <row r="20" spans="1:13" ht="15">
      <c r="A20" s="35" t="s">
        <v>23</v>
      </c>
      <c r="B20" s="37"/>
      <c r="C20" s="37"/>
      <c r="D20" s="37"/>
      <c r="E20" s="17">
        <f>COUNTIF('MC antwoorden'!11:11,1)</f>
        <v>0</v>
      </c>
      <c r="F20" s="17">
        <f>COUNTIF('MC antwoorden'!11:11,2)</f>
        <v>0</v>
      </c>
      <c r="G20" s="17">
        <f>COUNTIF('MC antwoorden'!11:11,3)</f>
        <v>0</v>
      </c>
      <c r="H20" s="17">
        <f>COUNTIF('MC antwoorden'!11:11,4)</f>
        <v>3</v>
      </c>
      <c r="I20" s="17">
        <f>COUNTIF('MC antwoorden'!11:11,5)</f>
        <v>11</v>
      </c>
      <c r="J20" s="17">
        <f>COUNTIF('MC antwoorden'!11:11,6)</f>
        <v>0</v>
      </c>
      <c r="K20" s="17">
        <f>C6-SUM(E20:J20)</f>
        <v>0</v>
      </c>
      <c r="L20" s="18">
        <f>+(((E20*$E$7)+(F20*$F$7)+(G20*$G$7)+(H20*$H$7)+(I20*$I$7))/(E20+F20+G20+H20+I20))</f>
        <v>4.785714285714286</v>
      </c>
      <c r="M20" s="19">
        <f>STDEV('MC antwoorden'!B11:AF11)</f>
        <v>0.42581531362632</v>
      </c>
    </row>
    <row r="21" spans="1:13" ht="17.25" customHeight="1">
      <c r="A21" s="8" t="s">
        <v>15</v>
      </c>
      <c r="B21" s="6"/>
      <c r="C21" s="6"/>
      <c r="D21" s="7"/>
      <c r="E21" s="20">
        <f>COUNTIF('MC antwoorden'!12:12,1)</f>
        <v>0</v>
      </c>
      <c r="F21" s="20">
        <f>COUNTIF('MC antwoorden'!12:12,2)</f>
        <v>0</v>
      </c>
      <c r="G21" s="20">
        <f>COUNTIF('MC antwoorden'!12:12,3)</f>
        <v>0</v>
      </c>
      <c r="H21" s="20">
        <f>COUNTIF('MC antwoorden'!12:12,4)</f>
        <v>7</v>
      </c>
      <c r="I21" s="20">
        <f>COUNTIF('MC antwoorden'!12:12,5)</f>
        <v>7</v>
      </c>
      <c r="J21" s="20">
        <f>COUNTIF('MC antwoorden'!12:12,6)</f>
        <v>0</v>
      </c>
      <c r="K21" s="20">
        <f>C6-SUM(E21:J21)</f>
        <v>0</v>
      </c>
      <c r="L21" s="21">
        <f>+(((E21*$E$7)+(F21*$F$7)+(G21*$G$7)+(H21*$H$7)+(I21*$I$7))/(E21+F21+G21+H21+I21))</f>
        <v>4.5</v>
      </c>
      <c r="M21" s="19">
        <f>STDEV('MC antwoorden'!B12:AF12)</f>
        <v>0.5188745216627708</v>
      </c>
    </row>
    <row r="22" spans="1:13" ht="15">
      <c r="A22" s="5"/>
      <c r="B22" s="6"/>
      <c r="C22" s="6"/>
      <c r="D22" s="7"/>
      <c r="E22" s="17"/>
      <c r="F22" s="17"/>
      <c r="G22" s="17"/>
      <c r="H22" s="17"/>
      <c r="I22" s="17"/>
      <c r="J22" s="17"/>
      <c r="K22" s="17"/>
      <c r="L22" s="14"/>
      <c r="M22" s="19"/>
    </row>
    <row r="23" spans="1:13" ht="15.75">
      <c r="A23" s="11" t="s">
        <v>16</v>
      </c>
      <c r="B23" s="6"/>
      <c r="C23" s="6"/>
      <c r="D23" s="7"/>
      <c r="E23" s="17"/>
      <c r="F23" s="17"/>
      <c r="G23" s="17"/>
      <c r="H23" s="17"/>
      <c r="I23" s="17"/>
      <c r="J23" s="17"/>
      <c r="K23" s="17"/>
      <c r="L23" s="14"/>
      <c r="M23" s="19"/>
    </row>
    <row r="24" spans="1:13" ht="15">
      <c r="A24" s="5" t="s">
        <v>22</v>
      </c>
      <c r="B24" s="6"/>
      <c r="C24" s="6"/>
      <c r="D24" s="13" t="s">
        <v>46</v>
      </c>
      <c r="E24" s="17"/>
      <c r="F24" s="17"/>
      <c r="G24" s="17"/>
      <c r="H24" s="17"/>
      <c r="I24" s="17"/>
      <c r="J24" s="17"/>
      <c r="K24" s="17"/>
      <c r="L24" s="14"/>
      <c r="M24" s="19"/>
    </row>
    <row r="25" spans="1:13" ht="15">
      <c r="A25" s="5" t="s">
        <v>17</v>
      </c>
      <c r="B25" s="6"/>
      <c r="C25" s="6"/>
      <c r="D25" s="30"/>
      <c r="E25" s="17">
        <f>COUNTIF('MC antwoorden'!13:13,1)</f>
        <v>0</v>
      </c>
      <c r="F25" s="17">
        <f>COUNTIF('MC antwoorden'!13:13,2)</f>
        <v>0</v>
      </c>
      <c r="G25" s="17">
        <f>COUNTIF('MC antwoorden'!13:13,3)</f>
        <v>0</v>
      </c>
      <c r="H25" s="17">
        <f>COUNTIF('MC antwoorden'!13:13,4)</f>
        <v>3</v>
      </c>
      <c r="I25" s="17">
        <f>COUNTIF('MC antwoorden'!13:13,5)</f>
        <v>11</v>
      </c>
      <c r="J25" s="17">
        <f>COUNTIF('MC antwoorden'!13:13,6)</f>
        <v>0</v>
      </c>
      <c r="K25" s="17">
        <f>C6-SUM(E25:J25)</f>
        <v>0</v>
      </c>
      <c r="L25" s="18">
        <f>+(((E25*$E$7)+(F25*$F$7)+(G25*$G$7)+(H25*$H$7)+(I25*$I$7))/(E25+F25+G25+H25+I25))</f>
        <v>4.785714285714286</v>
      </c>
      <c r="M25" s="19">
        <f>STDEV('MC antwoorden'!B13:AF13)</f>
        <v>0.42581531362632</v>
      </c>
    </row>
    <row r="26" spans="1:13" ht="15">
      <c r="A26" s="5" t="s">
        <v>18</v>
      </c>
      <c r="B26" s="6"/>
      <c r="C26" s="6"/>
      <c r="D26" s="7"/>
      <c r="E26" s="17">
        <f>COUNTIF('MC antwoorden'!14:14,1)</f>
        <v>0</v>
      </c>
      <c r="F26" s="17">
        <f>COUNTIF('MC antwoorden'!14:14,2)</f>
        <v>0</v>
      </c>
      <c r="G26" s="17">
        <f>COUNTIF('MC antwoorden'!14:14,3)</f>
        <v>0</v>
      </c>
      <c r="H26" s="17">
        <f>COUNTIF('MC antwoorden'!14:14,4)</f>
        <v>6</v>
      </c>
      <c r="I26" s="17">
        <f>COUNTIF('MC antwoorden'!14:14,5)</f>
        <v>8</v>
      </c>
      <c r="J26" s="17">
        <f>COUNTIF('MC antwoorden'!14:14,6)</f>
        <v>0</v>
      </c>
      <c r="K26" s="17">
        <f>C6-SUM(E26:J26)</f>
        <v>0</v>
      </c>
      <c r="L26" s="18">
        <f>+(((E26*$E$7)+(F26*$F$7)+(G26*$G$7)+(H26*$H$7)+(I26*$I$7))/(E26+F26+G26+H26+I26))</f>
        <v>4.571428571428571</v>
      </c>
      <c r="M26" s="19">
        <f>STDEV('MC antwoorden'!B14:AF14)</f>
        <v>0.5135525910130967</v>
      </c>
    </row>
    <row r="27" spans="1:13" ht="15">
      <c r="A27" s="5"/>
      <c r="B27" s="6"/>
      <c r="C27" s="6"/>
      <c r="D27" s="7"/>
      <c r="E27" s="17"/>
      <c r="F27" s="17"/>
      <c r="G27" s="17"/>
      <c r="H27" s="17"/>
      <c r="I27" s="17"/>
      <c r="J27" s="17"/>
      <c r="K27" s="17"/>
      <c r="L27" s="18"/>
      <c r="M27" s="19"/>
    </row>
    <row r="28" spans="1:13" ht="15">
      <c r="A28" s="8" t="s">
        <v>20</v>
      </c>
      <c r="B28" s="6"/>
      <c r="C28" s="6"/>
      <c r="D28" s="7"/>
      <c r="E28" s="17"/>
      <c r="F28" s="17"/>
      <c r="G28" s="17"/>
      <c r="H28" s="17"/>
      <c r="I28" s="17"/>
      <c r="J28" s="17"/>
      <c r="K28" s="17"/>
      <c r="L28" s="14"/>
      <c r="M28" s="19"/>
    </row>
    <row r="29" spans="1:13" ht="15">
      <c r="A29" s="5" t="s">
        <v>26</v>
      </c>
      <c r="B29" s="6"/>
      <c r="C29" s="6"/>
      <c r="D29" s="7"/>
      <c r="E29" s="17">
        <f>COUNTIF('MC antwoorden'!15:15,1)</f>
        <v>0</v>
      </c>
      <c r="F29" s="17">
        <f>COUNTIF('MC antwoorden'!15:15,2)</f>
        <v>0</v>
      </c>
      <c r="G29" s="17">
        <f>COUNTIF('MC antwoorden'!15:15,3)</f>
        <v>0</v>
      </c>
      <c r="H29" s="17">
        <f>COUNTIF('MC antwoorden'!15:15,4)</f>
        <v>5</v>
      </c>
      <c r="I29" s="17">
        <f>COUNTIF('MC antwoorden'!15:15,5)</f>
        <v>3</v>
      </c>
      <c r="J29" s="17">
        <f>COUNTIF('MC antwoorden'!15:15,6)</f>
        <v>2</v>
      </c>
      <c r="K29" s="17">
        <f>C6-SUM(E29:J29)</f>
        <v>4</v>
      </c>
      <c r="L29" s="18">
        <f>+(((E29*$E$7)+(F29*$F$7)+(G29*$G$7)+(H29*$H$7)+(I29*$I$7))/(E29+F29+G29+H29+I29))</f>
        <v>4.375</v>
      </c>
      <c r="M29" s="19">
        <f>STDEV('MC antwoorden'!B15:AF15)</f>
        <v>2.3074175660629406</v>
      </c>
    </row>
    <row r="30" spans="1:13" ht="15">
      <c r="A30" s="5" t="s">
        <v>27</v>
      </c>
      <c r="B30" s="6"/>
      <c r="C30" s="6"/>
      <c r="D30" s="7"/>
      <c r="E30" s="17">
        <f>COUNTIF('MC antwoorden'!16:16,1)</f>
        <v>0</v>
      </c>
      <c r="F30" s="17">
        <f>COUNTIF('MC antwoorden'!16:16,2)</f>
        <v>0</v>
      </c>
      <c r="G30" s="17">
        <f>COUNTIF('MC antwoorden'!16:16,3)</f>
        <v>0</v>
      </c>
      <c r="H30" s="17">
        <f>COUNTIF('MC antwoorden'!16:16,4)</f>
        <v>4</v>
      </c>
      <c r="I30" s="17">
        <f>COUNTIF('MC antwoorden'!16:16,5)</f>
        <v>4</v>
      </c>
      <c r="J30" s="17">
        <f>COUNTIF('MC antwoorden'!16:16,6)</f>
        <v>2</v>
      </c>
      <c r="K30" s="17">
        <f>C6-SUM(E30:J30)</f>
        <v>4</v>
      </c>
      <c r="L30" s="18">
        <f>+(((E30*$E$7)+(F30*$F$7)+(G30*$G$7)+(H30*$H$7)+(I30*$I$7))/(E30+F30+G30+H30+I30))</f>
        <v>4.5</v>
      </c>
      <c r="M30" s="19">
        <f>STDEV('MC antwoorden'!B16:AF16)</f>
        <v>2.344036154692477</v>
      </c>
    </row>
    <row r="31" ht="15">
      <c r="A31" s="5"/>
    </row>
    <row r="32" ht="15">
      <c r="A32" s="2" t="s">
        <v>3</v>
      </c>
    </row>
    <row r="33" ht="15">
      <c r="A33" s="23" t="s">
        <v>47</v>
      </c>
    </row>
    <row r="34" ht="15">
      <c r="A34" s="12" t="s">
        <v>48</v>
      </c>
    </row>
    <row r="35" ht="15">
      <c r="A35" s="23" t="s">
        <v>49</v>
      </c>
    </row>
    <row r="36" ht="15">
      <c r="A36" s="12" t="s">
        <v>50</v>
      </c>
    </row>
    <row r="37" ht="15">
      <c r="A37" s="12"/>
    </row>
    <row r="38" ht="15">
      <c r="A38" s="12"/>
    </row>
    <row r="39" ht="15">
      <c r="A39" s="12"/>
    </row>
    <row r="40" ht="15">
      <c r="A40" s="12"/>
    </row>
    <row r="41" ht="15">
      <c r="A41" s="12"/>
    </row>
    <row r="42" ht="15">
      <c r="A42" s="12"/>
    </row>
    <row r="43" ht="15">
      <c r="A43" s="12"/>
    </row>
    <row r="44" ht="15">
      <c r="A44" s="12"/>
    </row>
    <row r="45" ht="15">
      <c r="A45" s="12"/>
    </row>
    <row r="46" ht="15">
      <c r="A46" s="12"/>
    </row>
    <row r="47" ht="15">
      <c r="A47" s="12"/>
    </row>
  </sheetData>
  <sheetProtection/>
  <mergeCells count="9">
    <mergeCell ref="A15:D15"/>
    <mergeCell ref="A18:D18"/>
    <mergeCell ref="A19:D19"/>
    <mergeCell ref="A20:D20"/>
    <mergeCell ref="A9:D9"/>
    <mergeCell ref="A10:D10"/>
    <mergeCell ref="A12:D12"/>
    <mergeCell ref="A13:D13"/>
    <mergeCell ref="A14:D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8" sqref="O18"/>
    </sheetView>
  </sheetViews>
  <sheetFormatPr defaultColWidth="9.140625" defaultRowHeight="15"/>
  <sheetData>
    <row r="1" spans="2:32" s="25" customFormat="1" ht="15">
      <c r="B1" s="25">
        <v>1</v>
      </c>
      <c r="C1" s="25">
        <v>2</v>
      </c>
      <c r="D1" s="25">
        <v>3</v>
      </c>
      <c r="E1" s="25">
        <v>4</v>
      </c>
      <c r="F1" s="25">
        <v>5</v>
      </c>
      <c r="G1" s="25">
        <v>6</v>
      </c>
      <c r="H1" s="25">
        <v>7</v>
      </c>
      <c r="I1" s="25">
        <v>8</v>
      </c>
      <c r="J1" s="25">
        <v>9</v>
      </c>
      <c r="K1" s="25">
        <v>10</v>
      </c>
      <c r="L1" s="25">
        <v>11</v>
      </c>
      <c r="M1" s="25">
        <v>12</v>
      </c>
      <c r="N1" s="25">
        <v>13</v>
      </c>
      <c r="O1" s="25">
        <v>14</v>
      </c>
      <c r="P1" s="25">
        <v>15</v>
      </c>
      <c r="Q1" s="25">
        <v>16</v>
      </c>
      <c r="R1" s="25">
        <v>17</v>
      </c>
      <c r="S1" s="25">
        <v>18</v>
      </c>
      <c r="T1" s="25">
        <v>19</v>
      </c>
      <c r="U1" s="25">
        <v>20</v>
      </c>
      <c r="V1" s="25">
        <v>21</v>
      </c>
      <c r="W1" s="25">
        <v>22</v>
      </c>
      <c r="X1" s="25">
        <v>23</v>
      </c>
      <c r="Y1" s="25">
        <v>24</v>
      </c>
      <c r="Z1" s="25">
        <v>25</v>
      </c>
      <c r="AA1" s="25">
        <v>26</v>
      </c>
      <c r="AB1" s="25">
        <v>27</v>
      </c>
      <c r="AC1" s="25">
        <v>28</v>
      </c>
      <c r="AD1" s="25">
        <v>29</v>
      </c>
      <c r="AE1" s="25">
        <v>30</v>
      </c>
      <c r="AF1" s="25">
        <v>31</v>
      </c>
    </row>
    <row r="2" spans="1:15" ht="15">
      <c r="A2" s="24" t="s">
        <v>28</v>
      </c>
      <c r="B2">
        <v>5</v>
      </c>
      <c r="C2">
        <v>4</v>
      </c>
      <c r="D2">
        <v>5</v>
      </c>
      <c r="E2">
        <v>5</v>
      </c>
      <c r="F2">
        <v>5</v>
      </c>
      <c r="G2">
        <v>5</v>
      </c>
      <c r="H2">
        <v>5</v>
      </c>
      <c r="I2">
        <v>5</v>
      </c>
      <c r="J2">
        <v>5</v>
      </c>
      <c r="K2">
        <v>4</v>
      </c>
      <c r="L2">
        <v>4</v>
      </c>
      <c r="M2">
        <v>5</v>
      </c>
      <c r="N2">
        <v>4</v>
      </c>
      <c r="O2">
        <v>4</v>
      </c>
    </row>
    <row r="3" spans="1:15" ht="15">
      <c r="A3" s="24" t="s">
        <v>29</v>
      </c>
      <c r="B3">
        <v>4</v>
      </c>
      <c r="C3">
        <v>4</v>
      </c>
      <c r="D3">
        <v>5</v>
      </c>
      <c r="E3">
        <v>5</v>
      </c>
      <c r="F3">
        <v>5</v>
      </c>
      <c r="G3">
        <v>4</v>
      </c>
      <c r="H3">
        <v>4</v>
      </c>
      <c r="I3">
        <v>4</v>
      </c>
      <c r="J3">
        <v>4</v>
      </c>
      <c r="K3">
        <v>3</v>
      </c>
      <c r="L3">
        <v>4</v>
      </c>
      <c r="M3">
        <v>5</v>
      </c>
      <c r="N3">
        <v>5</v>
      </c>
      <c r="O3">
        <v>4</v>
      </c>
    </row>
    <row r="4" spans="1:15" ht="15">
      <c r="A4" s="24" t="s">
        <v>30</v>
      </c>
      <c r="B4">
        <v>4</v>
      </c>
      <c r="C4">
        <v>4</v>
      </c>
      <c r="D4">
        <v>5</v>
      </c>
      <c r="E4">
        <v>5</v>
      </c>
      <c r="F4">
        <v>5</v>
      </c>
      <c r="G4">
        <v>5</v>
      </c>
      <c r="H4">
        <v>4</v>
      </c>
      <c r="I4">
        <v>4</v>
      </c>
      <c r="J4">
        <v>5</v>
      </c>
      <c r="K4">
        <v>4</v>
      </c>
      <c r="L4">
        <v>3</v>
      </c>
      <c r="M4">
        <v>5</v>
      </c>
      <c r="N4">
        <v>5</v>
      </c>
      <c r="O4">
        <v>4</v>
      </c>
    </row>
    <row r="5" spans="1:15" ht="15">
      <c r="A5" s="24" t="s">
        <v>31</v>
      </c>
      <c r="B5">
        <v>4</v>
      </c>
      <c r="C5">
        <v>4</v>
      </c>
      <c r="D5">
        <v>5</v>
      </c>
      <c r="E5">
        <v>5</v>
      </c>
      <c r="F5">
        <v>4</v>
      </c>
      <c r="G5">
        <v>5</v>
      </c>
      <c r="H5">
        <v>5</v>
      </c>
      <c r="I5">
        <v>5</v>
      </c>
      <c r="J5">
        <v>4</v>
      </c>
      <c r="K5">
        <v>5</v>
      </c>
      <c r="L5">
        <v>4</v>
      </c>
      <c r="M5">
        <v>5</v>
      </c>
      <c r="N5">
        <v>5</v>
      </c>
      <c r="O5">
        <v>4</v>
      </c>
    </row>
    <row r="6" spans="1:15" ht="15">
      <c r="A6" s="24" t="s">
        <v>32</v>
      </c>
      <c r="B6">
        <v>5</v>
      </c>
      <c r="C6">
        <v>4</v>
      </c>
      <c r="D6">
        <v>5</v>
      </c>
      <c r="E6">
        <v>5</v>
      </c>
      <c r="F6">
        <v>4</v>
      </c>
      <c r="G6">
        <v>5</v>
      </c>
      <c r="H6">
        <v>5</v>
      </c>
      <c r="I6">
        <v>5</v>
      </c>
      <c r="J6">
        <v>4</v>
      </c>
      <c r="K6">
        <v>4</v>
      </c>
      <c r="L6">
        <v>4</v>
      </c>
      <c r="M6">
        <v>5</v>
      </c>
      <c r="N6">
        <v>4</v>
      </c>
      <c r="O6">
        <v>3</v>
      </c>
    </row>
    <row r="7" spans="1:15" ht="15">
      <c r="A7" s="24" t="s">
        <v>33</v>
      </c>
      <c r="B7">
        <v>4</v>
      </c>
      <c r="C7">
        <v>2</v>
      </c>
      <c r="D7">
        <v>5</v>
      </c>
      <c r="E7">
        <v>5</v>
      </c>
      <c r="F7">
        <v>4</v>
      </c>
      <c r="G7">
        <v>5</v>
      </c>
      <c r="H7">
        <v>4</v>
      </c>
      <c r="I7">
        <v>5</v>
      </c>
      <c r="J7">
        <v>3</v>
      </c>
      <c r="K7">
        <v>4</v>
      </c>
      <c r="L7">
        <v>3</v>
      </c>
      <c r="M7">
        <v>5</v>
      </c>
      <c r="N7">
        <v>4</v>
      </c>
      <c r="O7">
        <v>4</v>
      </c>
    </row>
    <row r="8" spans="1:15" ht="15">
      <c r="A8" s="24" t="s">
        <v>34</v>
      </c>
      <c r="B8">
        <v>5</v>
      </c>
      <c r="C8">
        <v>4</v>
      </c>
      <c r="D8">
        <v>5</v>
      </c>
      <c r="E8">
        <v>5</v>
      </c>
      <c r="F8">
        <v>5</v>
      </c>
      <c r="G8">
        <v>5</v>
      </c>
      <c r="H8">
        <v>5</v>
      </c>
      <c r="I8">
        <v>5</v>
      </c>
      <c r="J8">
        <v>4</v>
      </c>
      <c r="K8">
        <v>4</v>
      </c>
      <c r="L8">
        <v>4</v>
      </c>
      <c r="M8">
        <v>5</v>
      </c>
      <c r="N8">
        <v>5</v>
      </c>
      <c r="O8">
        <v>4</v>
      </c>
    </row>
    <row r="9" spans="1:15" ht="15">
      <c r="A9" s="24" t="s">
        <v>35</v>
      </c>
      <c r="B9">
        <v>5</v>
      </c>
      <c r="C9">
        <v>4</v>
      </c>
      <c r="D9">
        <v>5</v>
      </c>
      <c r="E9">
        <v>4</v>
      </c>
      <c r="F9">
        <v>5</v>
      </c>
      <c r="G9">
        <v>5</v>
      </c>
      <c r="H9">
        <v>5</v>
      </c>
      <c r="I9">
        <v>4</v>
      </c>
      <c r="J9">
        <v>4</v>
      </c>
      <c r="K9">
        <v>5</v>
      </c>
      <c r="L9">
        <v>4</v>
      </c>
      <c r="M9">
        <v>5</v>
      </c>
      <c r="N9">
        <v>5</v>
      </c>
      <c r="O9">
        <v>4</v>
      </c>
    </row>
    <row r="10" spans="1:15" ht="15">
      <c r="A10" s="24" t="s">
        <v>36</v>
      </c>
      <c r="B10">
        <v>5</v>
      </c>
      <c r="C10">
        <v>4</v>
      </c>
      <c r="D10">
        <v>5</v>
      </c>
      <c r="E10">
        <v>5</v>
      </c>
      <c r="F10">
        <v>5</v>
      </c>
      <c r="G10">
        <v>5</v>
      </c>
      <c r="H10">
        <v>5</v>
      </c>
      <c r="I10">
        <v>4</v>
      </c>
      <c r="J10">
        <v>4</v>
      </c>
      <c r="K10">
        <v>4</v>
      </c>
      <c r="L10">
        <v>4</v>
      </c>
      <c r="M10">
        <v>5</v>
      </c>
      <c r="N10">
        <v>5</v>
      </c>
      <c r="O10">
        <v>4</v>
      </c>
    </row>
    <row r="11" spans="1:15" ht="15">
      <c r="A11" s="24" t="s">
        <v>37</v>
      </c>
      <c r="B11">
        <v>5</v>
      </c>
      <c r="C11">
        <v>4</v>
      </c>
      <c r="D11">
        <v>5</v>
      </c>
      <c r="E11">
        <v>5</v>
      </c>
      <c r="F11">
        <v>5</v>
      </c>
      <c r="G11">
        <v>5</v>
      </c>
      <c r="H11">
        <v>4</v>
      </c>
      <c r="I11">
        <v>5</v>
      </c>
      <c r="J11">
        <v>5</v>
      </c>
      <c r="K11">
        <v>5</v>
      </c>
      <c r="L11">
        <v>5</v>
      </c>
      <c r="M11">
        <v>5</v>
      </c>
      <c r="N11">
        <v>5</v>
      </c>
      <c r="O11">
        <v>4</v>
      </c>
    </row>
    <row r="12" spans="1:15" ht="15">
      <c r="A12" s="24" t="s">
        <v>38</v>
      </c>
      <c r="B12">
        <v>5</v>
      </c>
      <c r="C12">
        <v>4</v>
      </c>
      <c r="D12">
        <v>5</v>
      </c>
      <c r="E12">
        <v>5</v>
      </c>
      <c r="F12">
        <v>4</v>
      </c>
      <c r="G12">
        <v>5</v>
      </c>
      <c r="H12">
        <v>4</v>
      </c>
      <c r="I12">
        <v>5</v>
      </c>
      <c r="J12">
        <v>4</v>
      </c>
      <c r="K12">
        <v>4</v>
      </c>
      <c r="L12">
        <v>4</v>
      </c>
      <c r="M12">
        <v>5</v>
      </c>
      <c r="N12">
        <v>5</v>
      </c>
      <c r="O12">
        <v>4</v>
      </c>
    </row>
    <row r="13" spans="1:15" ht="15">
      <c r="A13" s="24" t="s">
        <v>39</v>
      </c>
      <c r="B13">
        <v>5</v>
      </c>
      <c r="C13">
        <v>4</v>
      </c>
      <c r="D13">
        <v>5</v>
      </c>
      <c r="E13">
        <v>5</v>
      </c>
      <c r="F13">
        <v>5</v>
      </c>
      <c r="G13">
        <v>5</v>
      </c>
      <c r="H13">
        <v>5</v>
      </c>
      <c r="I13">
        <v>5</v>
      </c>
      <c r="J13">
        <v>5</v>
      </c>
      <c r="K13">
        <v>4</v>
      </c>
      <c r="L13">
        <v>5</v>
      </c>
      <c r="M13">
        <v>5</v>
      </c>
      <c r="N13">
        <v>5</v>
      </c>
      <c r="O13">
        <v>4</v>
      </c>
    </row>
    <row r="14" spans="1:15" ht="15">
      <c r="A14" s="24" t="s">
        <v>40</v>
      </c>
      <c r="B14">
        <v>5</v>
      </c>
      <c r="C14">
        <v>4</v>
      </c>
      <c r="D14">
        <v>5</v>
      </c>
      <c r="E14">
        <v>4</v>
      </c>
      <c r="F14">
        <v>5</v>
      </c>
      <c r="G14">
        <v>5</v>
      </c>
      <c r="H14">
        <v>5</v>
      </c>
      <c r="I14">
        <v>5</v>
      </c>
      <c r="J14">
        <v>4</v>
      </c>
      <c r="K14">
        <v>4</v>
      </c>
      <c r="L14">
        <v>4</v>
      </c>
      <c r="M14">
        <v>5</v>
      </c>
      <c r="N14">
        <v>5</v>
      </c>
      <c r="O14">
        <v>4</v>
      </c>
    </row>
    <row r="15" spans="1:15" ht="15">
      <c r="A15" s="24" t="s">
        <v>41</v>
      </c>
      <c r="B15">
        <v>4</v>
      </c>
      <c r="C15">
        <v>0</v>
      </c>
      <c r="D15">
        <v>5</v>
      </c>
      <c r="E15">
        <v>0</v>
      </c>
      <c r="F15">
        <v>0</v>
      </c>
      <c r="G15">
        <v>6</v>
      </c>
      <c r="H15">
        <v>4</v>
      </c>
      <c r="I15">
        <v>0</v>
      </c>
      <c r="J15">
        <v>6</v>
      </c>
      <c r="K15">
        <v>4</v>
      </c>
      <c r="L15">
        <v>4</v>
      </c>
      <c r="M15">
        <v>5</v>
      </c>
      <c r="N15">
        <v>5</v>
      </c>
      <c r="O15">
        <v>4</v>
      </c>
    </row>
    <row r="16" spans="1:15" ht="15">
      <c r="A16" s="24" t="s">
        <v>42</v>
      </c>
      <c r="B16">
        <v>5</v>
      </c>
      <c r="C16">
        <v>0</v>
      </c>
      <c r="D16">
        <v>5</v>
      </c>
      <c r="E16">
        <v>0</v>
      </c>
      <c r="F16">
        <v>0</v>
      </c>
      <c r="G16">
        <v>6</v>
      </c>
      <c r="H16">
        <v>4</v>
      </c>
      <c r="I16">
        <v>0</v>
      </c>
      <c r="J16">
        <v>6</v>
      </c>
      <c r="K16">
        <v>4</v>
      </c>
      <c r="L16">
        <v>4</v>
      </c>
      <c r="M16">
        <v>5</v>
      </c>
      <c r="N16">
        <v>5</v>
      </c>
      <c r="O16">
        <v>4</v>
      </c>
    </row>
    <row r="17" ht="15">
      <c r="A17" s="24"/>
    </row>
    <row r="19" ht="15">
      <c r="B19" t="s">
        <v>43</v>
      </c>
    </row>
    <row r="20" ht="15">
      <c r="B20" t="s">
        <v>44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Vrije Universiteit Amsterdam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ems420</dc:creator>
  <cp:keywords/>
  <dc:description/>
  <cp:lastModifiedBy>Rietdijk, M.M.</cp:lastModifiedBy>
  <dcterms:created xsi:type="dcterms:W3CDTF">2011-09-21T14:41:34Z</dcterms:created>
  <dcterms:modified xsi:type="dcterms:W3CDTF">2017-11-21T10:45:04Z</dcterms:modified>
  <cp:category/>
  <cp:version/>
  <cp:contentType/>
  <cp:contentStatus/>
</cp:coreProperties>
</file>